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25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  <sheet name="Arkusz17" sheetId="17" r:id="rId17"/>
    <sheet name="Arkusz18" sheetId="18" r:id="rId18"/>
    <sheet name="Arkusz19" sheetId="19" r:id="rId19"/>
    <sheet name="Arkusz20" sheetId="20" r:id="rId20"/>
  </sheets>
  <definedNames>
    <definedName name="_xlnm.Print_Area" localSheetId="0">'Arkusz1'!$A$1:$H$53</definedName>
  </definedNames>
  <calcPr fullCalcOnLoad="1"/>
</workbook>
</file>

<file path=xl/sharedStrings.xml><?xml version="1.0" encoding="utf-8"?>
<sst xmlns="http://schemas.openxmlformats.org/spreadsheetml/2006/main" count="71" uniqueCount="66">
  <si>
    <t>Lp.</t>
  </si>
  <si>
    <t>NAZWA  ZADANIA</t>
  </si>
  <si>
    <t>Uwagi</t>
  </si>
  <si>
    <t>Śr. MNiSW</t>
  </si>
  <si>
    <t>śr.własne</t>
  </si>
  <si>
    <t>2</t>
  </si>
  <si>
    <t>I.</t>
  </si>
  <si>
    <t>WYDZIAŁ MATEMATYCZNO - PRZYRODNICZY</t>
  </si>
  <si>
    <t>1.</t>
  </si>
  <si>
    <t>Wykonanie przystosowania budynku do nowych przepisów p.poż.</t>
  </si>
  <si>
    <t>RAZEM  WYDZIAŁ MATEMATYCZNO PRZYRODNICZY</t>
  </si>
  <si>
    <t>II.</t>
  </si>
  <si>
    <t>2.</t>
  </si>
  <si>
    <t>III.</t>
  </si>
  <si>
    <t>- Rektorat, ul. Żeromskiego 5</t>
  </si>
  <si>
    <t>- Wydział Nauk o Zdrowiu, ul. IX Wieków Kielc 19</t>
  </si>
  <si>
    <t>- Wydział Humanistyczny, ul. Leśna 16</t>
  </si>
  <si>
    <t>RAZEM PRZYSTOSOWANIE OBIEKTÓW DO POTRZEB OSÓB NIEPEŁNOSPRAWNYCH</t>
  </si>
  <si>
    <t>OGÓŁEM</t>
  </si>
  <si>
    <t>ZATWIERDZAM:</t>
  </si>
  <si>
    <t>częściowa wymiana okien aluminiowych ( jest dokumentacja techniczna i pozwolenie na budowę)</t>
  </si>
  <si>
    <t>PLAN na 2009r</t>
  </si>
  <si>
    <t>RAZEM 2009r.</t>
  </si>
  <si>
    <t>-Wydz. Pedagogiczny projekty na windy, podnośniki, itp.</t>
  </si>
  <si>
    <t>Wykonanie elewcji (wymiana okien aluminiowych)</t>
  </si>
  <si>
    <t>PLAN na 2009r.</t>
  </si>
  <si>
    <t>z wyniku finansowego 2008r.</t>
  </si>
  <si>
    <t>PROPOZYCJA  PROWIZORIUM  BUDŻETOWEGO   INWESTYCJI  NA  2009 r.</t>
  </si>
  <si>
    <t>PRZYSTOSOWANIE OBIEKTÓW DLA POTRZEB OSÓB NIEPEŁNOSPRAWNYCH</t>
  </si>
  <si>
    <t>REKTORAT</t>
  </si>
  <si>
    <t>projektowanie i modernizacja kuchni na pomieszczenia biurowe</t>
  </si>
  <si>
    <t>RAZEM  REKTORAT</t>
  </si>
  <si>
    <t>środki własne</t>
  </si>
  <si>
    <t>- projektowanie Biblioteki Głównej</t>
  </si>
  <si>
    <t>- Projektowanie Centrum Języków Obcych</t>
  </si>
  <si>
    <t>-studium wykonalności</t>
  </si>
  <si>
    <t>- roboty budowlane</t>
  </si>
  <si>
    <t>- zakup środków trwałych/aparatury</t>
  </si>
  <si>
    <t>- zarządzanie projektem</t>
  </si>
  <si>
    <t>- inne koszty</t>
  </si>
  <si>
    <t xml:space="preserve">2. </t>
  </si>
  <si>
    <t>Rozwój bazy badawczej specjalistycznych laboratoriów uczelni publicznych regionu śweiętokrzyskiego</t>
  </si>
  <si>
    <t>Śr. UE</t>
  </si>
  <si>
    <t>refundacja środków z UE</t>
  </si>
  <si>
    <t>refundacja środków finansowych z UE</t>
  </si>
  <si>
    <t>3.</t>
  </si>
  <si>
    <t>- Centrum Przedsiębiorczości i Biznesu</t>
  </si>
  <si>
    <t xml:space="preserve">refundacja środków finansowych z UE </t>
  </si>
  <si>
    <t>4.</t>
  </si>
  <si>
    <t>Uniwersyteckie Centrum Edukacji Arystycznej WPiA</t>
  </si>
  <si>
    <t>Program Operacyjny Polski Wschodniej - BUDOWA CAMPUSU</t>
  </si>
  <si>
    <t>PLAN na 2009r. Planowana refundacja z</t>
  </si>
  <si>
    <t xml:space="preserve">Wartość całkowita </t>
  </si>
  <si>
    <t>rozpoczęcie II etapu budowy budynku "G"</t>
  </si>
  <si>
    <t>Planowana realizacja inwestycji w ramach finasowania z środków finansowych UE</t>
  </si>
  <si>
    <t>IV.</t>
  </si>
  <si>
    <t>- wyposażenie</t>
  </si>
  <si>
    <t>- zakup środków trwałych / aparatury</t>
  </si>
  <si>
    <t>-- inne koszty</t>
  </si>
  <si>
    <t>RAZEM POPW</t>
  </si>
  <si>
    <t>prognozowana dotacja z MEN. W przypadku braku dotacji z Ministerstwa nastąpi wykonanie z środków własnych uczelni</t>
  </si>
  <si>
    <t>RAZEM  RPOPW i Innowacyjna Gospodarka</t>
  </si>
  <si>
    <t>RAZEM Innowacyjna Gospodarka</t>
  </si>
  <si>
    <r>
      <rPr>
        <b/>
        <sz val="9"/>
        <rFont val="Arial CE"/>
        <family val="0"/>
      </rPr>
      <t xml:space="preserve">Uwaga: </t>
    </r>
    <r>
      <rPr>
        <sz val="9"/>
        <rFont val="Arial CE"/>
        <family val="0"/>
      </rPr>
      <t xml:space="preserve"> </t>
    </r>
    <r>
      <rPr>
        <sz val="8"/>
        <rFont val="Arial CE"/>
        <family val="0"/>
      </rPr>
      <t>Środki unijne zaznaczone kolorem czerwonym mogą być refundowane w okresie późniejszym , czyli najpierw należy zabezpieczyć finanse z środków własnych</t>
    </r>
  </si>
  <si>
    <t>OGÓŁEM PROGRAMY FINANSOWANE Z DOTACJI UE</t>
  </si>
  <si>
    <t>Zakup urządzeń technicznych i maszyn, środków transportu i innych środków trwałych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</si>
</sst>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5">
    <font>
      <sz val="9"/>
      <name val="Arial CE"/>
      <family val="0"/>
    </font>
    <font>
      <b/>
      <u val="single"/>
      <sz val="12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6"/>
      <name val="Arial CE"/>
      <family val="2"/>
    </font>
    <font>
      <sz val="9"/>
      <color indexed="8"/>
      <name val="Czcionka tekstu podstawowego"/>
      <family val="2"/>
    </font>
    <font>
      <sz val="9"/>
      <color indexed="9"/>
      <name val="Czcionka tekstu podstawowego"/>
      <family val="2"/>
    </font>
    <font>
      <sz val="9"/>
      <color indexed="62"/>
      <name val="Czcionka tekstu podstawowego"/>
      <family val="2"/>
    </font>
    <font>
      <b/>
      <sz val="9"/>
      <color indexed="63"/>
      <name val="Czcionka tekstu podstawowego"/>
      <family val="2"/>
    </font>
    <font>
      <sz val="9"/>
      <color indexed="17"/>
      <name val="Czcionka tekstu podstawowego"/>
      <family val="2"/>
    </font>
    <font>
      <sz val="9"/>
      <color indexed="52"/>
      <name val="Czcionka tekstu podstawowego"/>
      <family val="2"/>
    </font>
    <font>
      <b/>
      <sz val="9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9"/>
      <color indexed="60"/>
      <name val="Czcionka tekstu podstawowego"/>
      <family val="2"/>
    </font>
    <font>
      <b/>
      <sz val="9"/>
      <color indexed="52"/>
      <name val="Czcionka tekstu podstawowego"/>
      <family val="2"/>
    </font>
    <font>
      <b/>
      <sz val="9"/>
      <color indexed="8"/>
      <name val="Czcionka tekstu podstawowego"/>
      <family val="2"/>
    </font>
    <font>
      <i/>
      <sz val="9"/>
      <color indexed="23"/>
      <name val="Czcionka tekstu podstawowego"/>
      <family val="2"/>
    </font>
    <font>
      <sz val="9"/>
      <color indexed="10"/>
      <name val="Czcionka tekstu podstawowego"/>
      <family val="2"/>
    </font>
    <font>
      <b/>
      <sz val="18"/>
      <color indexed="56"/>
      <name val="Cambria"/>
      <family val="2"/>
    </font>
    <font>
      <sz val="9"/>
      <color indexed="20"/>
      <name val="Czcionka tekstu podstawowego"/>
      <family val="2"/>
    </font>
    <font>
      <sz val="8"/>
      <color indexed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11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/>
    </xf>
    <xf numFmtId="49" fontId="3" fillId="10" borderId="12" xfId="0" applyNumberFormat="1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center" vertical="center"/>
    </xf>
    <xf numFmtId="49" fontId="0" fillId="10" borderId="13" xfId="0" applyNumberFormat="1" applyFont="1" applyFill="1" applyBorder="1" applyAlignment="1">
      <alignment vertical="center" wrapText="1"/>
    </xf>
    <xf numFmtId="49" fontId="3" fillId="10" borderId="12" xfId="0" applyNumberFormat="1" applyFont="1" applyFill="1" applyBorder="1" applyAlignment="1">
      <alignment vertical="center" wrapText="1"/>
    </xf>
    <xf numFmtId="49" fontId="3" fillId="10" borderId="13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right" vertical="center"/>
    </xf>
    <xf numFmtId="0" fontId="6" fillId="24" borderId="10" xfId="0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10" borderId="12" xfId="0" applyNumberFormat="1" applyFont="1" applyFill="1" applyBorder="1" applyAlignment="1">
      <alignment horizontal="center" vertical="center"/>
    </xf>
    <xf numFmtId="164" fontId="4" fillId="10" borderId="13" xfId="0" applyNumberFormat="1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4" fillId="10" borderId="12" xfId="0" applyNumberFormat="1" applyFont="1" applyFill="1" applyBorder="1" applyAlignment="1">
      <alignment horizontal="center" vertical="center"/>
    </xf>
    <xf numFmtId="164" fontId="2" fillId="10" borderId="13" xfId="0" applyNumberFormat="1" applyFont="1" applyFill="1" applyBorder="1" applyAlignment="1">
      <alignment horizontal="center" vertical="center"/>
    </xf>
    <xf numFmtId="164" fontId="4" fillId="10" borderId="13" xfId="0" applyNumberFormat="1" applyFon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center"/>
    </xf>
    <xf numFmtId="49" fontId="4" fillId="4" borderId="10" xfId="0" applyNumberFormat="1" applyFont="1" applyFill="1" applyBorder="1" applyAlignment="1">
      <alignment horizontal="right" vertical="center" wrapText="1"/>
    </xf>
    <xf numFmtId="164" fontId="2" fillId="4" borderId="10" xfId="0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164" fontId="2" fillId="2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64" fontId="3" fillId="3" borderId="12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E7" sqref="E7"/>
    </sheetView>
  </sheetViews>
  <sheetFormatPr defaultColWidth="9.00390625" defaultRowHeight="12"/>
  <cols>
    <col min="1" max="1" width="4.375" style="16" customWidth="1"/>
    <col min="2" max="2" width="36.125" style="15" customWidth="1"/>
    <col min="3" max="3" width="17.75390625" style="16" customWidth="1"/>
    <col min="4" max="4" width="17.375" style="16" customWidth="1"/>
    <col min="5" max="5" width="15.375" style="16" customWidth="1"/>
    <col min="6" max="6" width="13.00390625" style="16" bestFit="1" customWidth="1"/>
    <col min="7" max="7" width="15.375" style="16" customWidth="1"/>
    <col min="8" max="8" width="25.625" style="14" customWidth="1"/>
    <col min="10" max="10" width="13.125" style="0" bestFit="1" customWidth="1"/>
    <col min="11" max="11" width="11.375" style="0" bestFit="1" customWidth="1"/>
  </cols>
  <sheetData>
    <row r="1" spans="1:9" ht="15.75">
      <c r="A1" s="103" t="s">
        <v>27</v>
      </c>
      <c r="B1" s="103"/>
      <c r="C1" s="103"/>
      <c r="D1" s="103"/>
      <c r="E1" s="103"/>
      <c r="F1" s="103"/>
      <c r="G1" s="103"/>
      <c r="H1" s="103"/>
      <c r="I1" s="112"/>
    </row>
    <row r="2" spans="1:8" ht="12">
      <c r="A2" s="1"/>
      <c r="B2" s="2"/>
      <c r="C2" s="3"/>
      <c r="D2" s="3"/>
      <c r="E2" s="3"/>
      <c r="F2" s="4"/>
      <c r="G2" s="3"/>
      <c r="H2" s="5"/>
    </row>
    <row r="3" spans="1:8" ht="36">
      <c r="A3" s="106" t="s">
        <v>0</v>
      </c>
      <c r="B3" s="108" t="s">
        <v>1</v>
      </c>
      <c r="C3" s="110" t="s">
        <v>52</v>
      </c>
      <c r="D3" s="41" t="s">
        <v>21</v>
      </c>
      <c r="E3" s="41" t="s">
        <v>51</v>
      </c>
      <c r="F3" s="41" t="s">
        <v>25</v>
      </c>
      <c r="G3" s="104" t="s">
        <v>22</v>
      </c>
      <c r="H3" s="104" t="s">
        <v>2</v>
      </c>
    </row>
    <row r="4" spans="1:8" ht="19.5" customHeight="1">
      <c r="A4" s="107"/>
      <c r="B4" s="109"/>
      <c r="C4" s="111"/>
      <c r="D4" s="42" t="s">
        <v>3</v>
      </c>
      <c r="E4" s="42" t="s">
        <v>42</v>
      </c>
      <c r="F4" s="42" t="s">
        <v>4</v>
      </c>
      <c r="G4" s="105"/>
      <c r="H4" s="105"/>
    </row>
    <row r="5" spans="1:8" ht="12">
      <c r="A5" s="6">
        <v>1</v>
      </c>
      <c r="B5" s="7" t="s">
        <v>5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ht="31.5" customHeight="1">
      <c r="A6" s="85" t="s">
        <v>6</v>
      </c>
      <c r="B6" s="86" t="s">
        <v>7</v>
      </c>
      <c r="C6" s="87"/>
      <c r="D6" s="57"/>
      <c r="E6" s="57"/>
      <c r="F6" s="57"/>
      <c r="G6" s="57"/>
      <c r="H6" s="58"/>
    </row>
    <row r="7" spans="1:11" ht="33" customHeight="1">
      <c r="A7" s="24" t="s">
        <v>8</v>
      </c>
      <c r="B7" s="25" t="s">
        <v>9</v>
      </c>
      <c r="C7" s="49">
        <f>561414.08+3230312.82+485072.49</f>
        <v>4276799.39</v>
      </c>
      <c r="D7" s="49"/>
      <c r="E7" s="49">
        <v>0</v>
      </c>
      <c r="F7" s="49">
        <v>1500000</v>
      </c>
      <c r="G7" s="45">
        <f>SUM(D7:F7)</f>
        <v>1500000</v>
      </c>
      <c r="H7" s="8" t="s">
        <v>60</v>
      </c>
      <c r="J7" s="9"/>
      <c r="K7" s="10"/>
    </row>
    <row r="8" spans="1:8" ht="32.25" customHeight="1">
      <c r="A8" s="28" t="s">
        <v>12</v>
      </c>
      <c r="B8" s="27" t="s">
        <v>24</v>
      </c>
      <c r="C8" s="29">
        <v>8000000</v>
      </c>
      <c r="D8" s="30"/>
      <c r="E8" s="30"/>
      <c r="F8" s="29"/>
      <c r="G8" s="46"/>
      <c r="H8" s="26" t="s">
        <v>20</v>
      </c>
    </row>
    <row r="9" spans="1:8" ht="27" customHeight="1">
      <c r="A9" s="33"/>
      <c r="B9" s="34" t="s">
        <v>10</v>
      </c>
      <c r="C9" s="50">
        <f>SUM(C7:C8)</f>
        <v>12276799.39</v>
      </c>
      <c r="D9" s="50">
        <f>SUM(D7:D8)</f>
        <v>0</v>
      </c>
      <c r="E9" s="50">
        <f>SUM(E7:E8)</f>
        <v>0</v>
      </c>
      <c r="F9" s="50">
        <f>SUM(F7:F8)</f>
        <v>1500000</v>
      </c>
      <c r="G9" s="47">
        <v>1500000</v>
      </c>
      <c r="H9" s="31"/>
    </row>
    <row r="10" spans="1:8" ht="1.5" customHeight="1">
      <c r="A10" s="35"/>
      <c r="B10" s="36"/>
      <c r="C10" s="51"/>
      <c r="D10" s="51"/>
      <c r="E10" s="51"/>
      <c r="F10" s="51"/>
      <c r="G10" s="48"/>
      <c r="H10" s="32"/>
    </row>
    <row r="11" spans="1:8" ht="39" customHeight="1">
      <c r="A11" s="78" t="s">
        <v>11</v>
      </c>
      <c r="B11" s="79" t="s">
        <v>54</v>
      </c>
      <c r="C11" s="80"/>
      <c r="D11" s="80"/>
      <c r="E11" s="57"/>
      <c r="F11" s="58"/>
      <c r="G11" s="46"/>
      <c r="H11" s="76"/>
    </row>
    <row r="12" spans="1:8" ht="36" customHeight="1">
      <c r="A12" s="82" t="s">
        <v>8</v>
      </c>
      <c r="B12" s="88" t="s">
        <v>50</v>
      </c>
      <c r="C12" s="84"/>
      <c r="D12" s="84"/>
      <c r="E12" s="57"/>
      <c r="F12" s="46"/>
      <c r="G12" s="46"/>
      <c r="H12" s="89"/>
    </row>
    <row r="13" spans="1:8" ht="24.75" customHeight="1">
      <c r="A13" s="82"/>
      <c r="B13" s="83" t="s">
        <v>33</v>
      </c>
      <c r="C13" s="84">
        <v>1268800</v>
      </c>
      <c r="D13" s="84"/>
      <c r="E13" s="57">
        <v>1268800</v>
      </c>
      <c r="F13" s="96">
        <v>1268800</v>
      </c>
      <c r="G13" s="57">
        <v>1268800</v>
      </c>
      <c r="H13" s="89"/>
    </row>
    <row r="14" spans="1:8" ht="25.5" customHeight="1">
      <c r="A14" s="58"/>
      <c r="B14" s="81" t="s">
        <v>34</v>
      </c>
      <c r="C14" s="57">
        <v>1461584</v>
      </c>
      <c r="D14" s="57"/>
      <c r="E14" s="57">
        <v>1061584</v>
      </c>
      <c r="F14" s="96">
        <v>1061584</v>
      </c>
      <c r="G14" s="57">
        <v>1061584</v>
      </c>
      <c r="H14" s="77"/>
    </row>
    <row r="15" spans="1:8" ht="23.25" customHeight="1">
      <c r="A15" s="58"/>
      <c r="B15" s="81" t="s">
        <v>35</v>
      </c>
      <c r="C15" s="57">
        <v>50000</v>
      </c>
      <c r="D15" s="57"/>
      <c r="E15" s="57">
        <v>50000</v>
      </c>
      <c r="F15" s="96">
        <v>50000</v>
      </c>
      <c r="G15" s="57">
        <v>50000</v>
      </c>
      <c r="H15" s="77"/>
    </row>
    <row r="16" spans="1:10" ht="26.25" customHeight="1">
      <c r="A16" s="82"/>
      <c r="B16" s="90" t="s">
        <v>36</v>
      </c>
      <c r="C16" s="91">
        <v>2000000</v>
      </c>
      <c r="D16" s="84"/>
      <c r="E16" s="57">
        <v>2000000</v>
      </c>
      <c r="F16" s="96">
        <v>2000000</v>
      </c>
      <c r="G16" s="57">
        <v>2000000</v>
      </c>
      <c r="H16" s="89" t="s">
        <v>53</v>
      </c>
      <c r="J16" s="9"/>
    </row>
    <row r="17" spans="1:8" ht="23.25" customHeight="1">
      <c r="A17" s="82"/>
      <c r="B17" s="83" t="s">
        <v>37</v>
      </c>
      <c r="C17" s="84">
        <v>750000</v>
      </c>
      <c r="D17" s="84"/>
      <c r="E17" s="57">
        <v>750000</v>
      </c>
      <c r="F17" s="96">
        <v>750000</v>
      </c>
      <c r="G17" s="57">
        <v>750000</v>
      </c>
      <c r="H17" s="92"/>
    </row>
    <row r="18" spans="1:8" ht="17.25" customHeight="1">
      <c r="A18" s="55"/>
      <c r="B18" s="56" t="s">
        <v>38</v>
      </c>
      <c r="C18" s="57">
        <v>280000</v>
      </c>
      <c r="D18" s="57"/>
      <c r="E18" s="57">
        <v>280000</v>
      </c>
      <c r="F18" s="96">
        <v>280000</v>
      </c>
      <c r="G18" s="57">
        <v>280000</v>
      </c>
      <c r="H18" s="58"/>
    </row>
    <row r="19" spans="1:8" ht="12" hidden="1">
      <c r="A19" s="55"/>
      <c r="B19" s="56"/>
      <c r="C19" s="57"/>
      <c r="D19" s="57"/>
      <c r="E19" s="57"/>
      <c r="F19" s="96"/>
      <c r="G19" s="57"/>
      <c r="H19" s="58"/>
    </row>
    <row r="20" spans="1:8" ht="15.75" customHeight="1">
      <c r="A20" s="55"/>
      <c r="B20" s="56" t="s">
        <v>39</v>
      </c>
      <c r="C20" s="57">
        <v>50000</v>
      </c>
      <c r="D20" s="57"/>
      <c r="E20" s="57">
        <v>50000</v>
      </c>
      <c r="F20" s="96">
        <v>50000</v>
      </c>
      <c r="G20" s="57">
        <v>50000</v>
      </c>
      <c r="H20" s="58"/>
    </row>
    <row r="21" spans="1:8" ht="28.5" customHeight="1">
      <c r="A21" s="60"/>
      <c r="B21" s="75" t="s">
        <v>59</v>
      </c>
      <c r="C21" s="61">
        <f>SUM(C13:C20)</f>
        <v>5860384</v>
      </c>
      <c r="D21" s="61"/>
      <c r="E21" s="61">
        <v>5460384</v>
      </c>
      <c r="F21" s="98">
        <f>SUM(F13:F20)</f>
        <v>5460384</v>
      </c>
      <c r="G21" s="61">
        <f>SUM(G13:G20)</f>
        <v>5460384</v>
      </c>
      <c r="H21" s="62" t="s">
        <v>43</v>
      </c>
    </row>
    <row r="22" spans="1:8" ht="33.75">
      <c r="A22" s="71" t="s">
        <v>40</v>
      </c>
      <c r="B22" s="70" t="s">
        <v>41</v>
      </c>
      <c r="C22" s="57"/>
      <c r="D22" s="57"/>
      <c r="E22" s="57"/>
      <c r="F22" s="57"/>
      <c r="G22" s="57"/>
      <c r="H22" s="59" t="s">
        <v>44</v>
      </c>
    </row>
    <row r="23" spans="1:8" ht="28.5" customHeight="1">
      <c r="A23" s="69"/>
      <c r="B23" s="27" t="s">
        <v>36</v>
      </c>
      <c r="C23" s="72"/>
      <c r="D23" s="72"/>
      <c r="E23" s="72">
        <v>375900</v>
      </c>
      <c r="F23" s="97">
        <v>375900</v>
      </c>
      <c r="G23" s="72">
        <v>375900</v>
      </c>
      <c r="H23" s="72"/>
    </row>
    <row r="24" spans="1:8" ht="26.25" customHeight="1">
      <c r="A24" s="69"/>
      <c r="B24" s="27" t="s">
        <v>56</v>
      </c>
      <c r="C24" s="72"/>
      <c r="D24" s="72"/>
      <c r="E24" s="72">
        <v>24000</v>
      </c>
      <c r="F24" s="97">
        <v>24000</v>
      </c>
      <c r="G24" s="72">
        <v>24000</v>
      </c>
      <c r="H24" s="72"/>
    </row>
    <row r="25" spans="1:8" ht="40.5" customHeight="1">
      <c r="A25" s="69"/>
      <c r="B25" s="27" t="s">
        <v>57</v>
      </c>
      <c r="C25" s="72"/>
      <c r="D25" s="72"/>
      <c r="E25" s="72">
        <v>10810000</v>
      </c>
      <c r="F25" s="97">
        <v>10810000</v>
      </c>
      <c r="G25" s="72">
        <v>10810000</v>
      </c>
      <c r="H25" s="72"/>
    </row>
    <row r="26" spans="1:8" ht="17.25" customHeight="1">
      <c r="A26" s="69"/>
      <c r="B26" s="27" t="s">
        <v>38</v>
      </c>
      <c r="C26" s="72"/>
      <c r="D26" s="72"/>
      <c r="E26" s="72">
        <v>397500</v>
      </c>
      <c r="F26" s="97">
        <v>397500</v>
      </c>
      <c r="G26" s="72">
        <v>397500</v>
      </c>
      <c r="H26" s="72"/>
    </row>
    <row r="27" spans="1:8" ht="19.5" customHeight="1">
      <c r="A27" s="69"/>
      <c r="B27" s="27" t="s">
        <v>58</v>
      </c>
      <c r="C27" s="72"/>
      <c r="D27" s="72"/>
      <c r="E27" s="72">
        <v>104730</v>
      </c>
      <c r="F27" s="97">
        <v>104730</v>
      </c>
      <c r="G27" s="72">
        <v>104730</v>
      </c>
      <c r="H27" s="72"/>
    </row>
    <row r="28" spans="1:8" ht="30.75" customHeight="1">
      <c r="A28" s="69"/>
      <c r="B28" s="74" t="s">
        <v>62</v>
      </c>
      <c r="C28" s="72"/>
      <c r="D28" s="72"/>
      <c r="E28" s="73">
        <f>SUM(E23:E27)</f>
        <v>11712130</v>
      </c>
      <c r="F28" s="99">
        <f>SUM(F23:F27)</f>
        <v>11712130</v>
      </c>
      <c r="G28" s="73">
        <f>SUM(G23:G27)</f>
        <v>11712130</v>
      </c>
      <c r="H28" s="72"/>
    </row>
    <row r="29" spans="1:8" ht="26.25" customHeight="1">
      <c r="A29" s="93"/>
      <c r="B29" s="75" t="s">
        <v>61</v>
      </c>
      <c r="C29" s="94"/>
      <c r="D29" s="94"/>
      <c r="E29" s="95">
        <f>E21+E28</f>
        <v>17172514</v>
      </c>
      <c r="F29" s="100">
        <f>F21+F28</f>
        <v>17172514</v>
      </c>
      <c r="G29" s="95">
        <f>G21+G28</f>
        <v>17172514</v>
      </c>
      <c r="H29" s="94"/>
    </row>
    <row r="30" spans="1:8" ht="26.25" customHeight="1">
      <c r="A30" s="71" t="s">
        <v>45</v>
      </c>
      <c r="B30" s="68" t="s">
        <v>46</v>
      </c>
      <c r="C30" s="57"/>
      <c r="D30" s="57"/>
      <c r="E30" s="57">
        <v>450000</v>
      </c>
      <c r="F30" s="57">
        <v>450000</v>
      </c>
      <c r="G30" s="57">
        <f>SUM(E30:F30)</f>
        <v>900000</v>
      </c>
      <c r="H30" s="59" t="s">
        <v>47</v>
      </c>
    </row>
    <row r="31" spans="1:8" ht="27" customHeight="1">
      <c r="A31" s="71" t="s">
        <v>48</v>
      </c>
      <c r="B31" s="68" t="s">
        <v>49</v>
      </c>
      <c r="C31" s="57"/>
      <c r="D31" s="57"/>
      <c r="E31" s="57">
        <v>252000</v>
      </c>
      <c r="F31" s="57">
        <v>168000</v>
      </c>
      <c r="G31" s="57">
        <f>SUM(E31:F31)</f>
        <v>420000</v>
      </c>
      <c r="H31" s="59"/>
    </row>
    <row r="32" spans="1:8" ht="26.25" customHeight="1">
      <c r="A32" s="63"/>
      <c r="B32" s="64" t="s">
        <v>64</v>
      </c>
      <c r="C32" s="66">
        <f>C21</f>
        <v>5860384</v>
      </c>
      <c r="D32" s="65"/>
      <c r="E32" s="66">
        <f>E29+E30+E31</f>
        <v>17874514</v>
      </c>
      <c r="F32" s="66">
        <f>F29+F30+F31</f>
        <v>17790514</v>
      </c>
      <c r="G32" s="66">
        <f>G29+G30+G31</f>
        <v>18492514</v>
      </c>
      <c r="H32" s="67"/>
    </row>
    <row r="33" spans="1:8" ht="16.5" customHeight="1">
      <c r="A33" s="55"/>
      <c r="B33" s="56"/>
      <c r="C33" s="57"/>
      <c r="D33" s="57"/>
      <c r="E33" s="57"/>
      <c r="F33" s="57"/>
      <c r="G33" s="57"/>
      <c r="H33" s="58"/>
    </row>
    <row r="34" spans="1:8" ht="17.25" customHeight="1">
      <c r="A34" s="78" t="s">
        <v>13</v>
      </c>
      <c r="B34" s="79" t="s">
        <v>29</v>
      </c>
      <c r="C34" s="80"/>
      <c r="D34" s="80"/>
      <c r="E34" s="57"/>
      <c r="F34" s="58"/>
      <c r="G34" s="46"/>
      <c r="H34" s="76"/>
    </row>
    <row r="35" spans="1:8" ht="27.75" customHeight="1">
      <c r="A35" s="58" t="s">
        <v>8</v>
      </c>
      <c r="B35" s="81" t="s">
        <v>30</v>
      </c>
      <c r="C35" s="57">
        <v>130000</v>
      </c>
      <c r="D35" s="57"/>
      <c r="E35" s="57"/>
      <c r="F35" s="57"/>
      <c r="G35" s="46">
        <v>130000</v>
      </c>
      <c r="H35" s="77" t="s">
        <v>32</v>
      </c>
    </row>
    <row r="36" spans="1:8" ht="26.25" customHeight="1">
      <c r="A36" s="58" t="s">
        <v>12</v>
      </c>
      <c r="B36" s="81"/>
      <c r="C36" s="57"/>
      <c r="D36" s="57"/>
      <c r="E36" s="57"/>
      <c r="F36" s="57"/>
      <c r="G36" s="46"/>
      <c r="H36" s="77"/>
    </row>
    <row r="37" spans="1:8" ht="26.25" customHeight="1">
      <c r="A37" s="33"/>
      <c r="B37" s="37" t="s">
        <v>31</v>
      </c>
      <c r="C37" s="50">
        <f>C35+C36</f>
        <v>130000</v>
      </c>
      <c r="D37" s="50">
        <f>D35+D36</f>
        <v>0</v>
      </c>
      <c r="E37" s="50">
        <f>E35+E36</f>
        <v>0</v>
      </c>
      <c r="F37" s="50">
        <f>F35+F36</f>
        <v>0</v>
      </c>
      <c r="G37" s="47">
        <f>G35+G36</f>
        <v>130000</v>
      </c>
      <c r="H37" s="31"/>
    </row>
    <row r="38" spans="1:8" ht="12" customHeight="1" hidden="1">
      <c r="A38" s="35"/>
      <c r="B38" s="38"/>
      <c r="C38" s="52"/>
      <c r="D38" s="52"/>
      <c r="E38" s="52"/>
      <c r="F38" s="52"/>
      <c r="G38" s="48"/>
      <c r="H38" s="32"/>
    </row>
    <row r="39" spans="1:8" ht="46.5" customHeight="1">
      <c r="A39" s="78" t="s">
        <v>55</v>
      </c>
      <c r="B39" s="79" t="s">
        <v>28</v>
      </c>
      <c r="C39" s="80"/>
      <c r="D39" s="80"/>
      <c r="E39" s="57"/>
      <c r="F39" s="58"/>
      <c r="G39" s="46"/>
      <c r="H39" s="76"/>
    </row>
    <row r="40" spans="1:8" ht="30.75" customHeight="1">
      <c r="A40" s="58"/>
      <c r="B40" s="81" t="s">
        <v>14</v>
      </c>
      <c r="C40" s="57">
        <v>100000</v>
      </c>
      <c r="D40" s="57"/>
      <c r="E40" s="57"/>
      <c r="F40" s="57">
        <v>100000</v>
      </c>
      <c r="G40" s="46">
        <v>100000</v>
      </c>
      <c r="H40" s="77" t="s">
        <v>26</v>
      </c>
    </row>
    <row r="41" spans="1:8" ht="30" customHeight="1">
      <c r="A41" s="58"/>
      <c r="B41" s="81" t="s">
        <v>15</v>
      </c>
      <c r="C41" s="57">
        <f>582205+30500</f>
        <v>612705</v>
      </c>
      <c r="D41" s="57"/>
      <c r="E41" s="57"/>
      <c r="F41" s="57">
        <v>612705</v>
      </c>
      <c r="G41" s="46">
        <f>582205+30500</f>
        <v>612705</v>
      </c>
      <c r="H41" s="77"/>
    </row>
    <row r="42" spans="1:8" ht="37.5" customHeight="1">
      <c r="A42" s="58"/>
      <c r="B42" s="81" t="s">
        <v>16</v>
      </c>
      <c r="C42" s="57">
        <v>550000</v>
      </c>
      <c r="D42" s="57"/>
      <c r="E42" s="57"/>
      <c r="F42" s="57">
        <v>94000</v>
      </c>
      <c r="G42" s="46">
        <v>94000</v>
      </c>
      <c r="H42" s="77"/>
    </row>
    <row r="43" spans="1:8" ht="30.75" customHeight="1">
      <c r="A43" s="82"/>
      <c r="B43" s="83" t="s">
        <v>23</v>
      </c>
      <c r="C43" s="57">
        <f>704553+36600</f>
        <v>741153</v>
      </c>
      <c r="D43" s="84"/>
      <c r="E43" s="57"/>
      <c r="F43" s="57">
        <v>741153</v>
      </c>
      <c r="G43" s="46">
        <f>704553+36600</f>
        <v>741153</v>
      </c>
      <c r="H43" s="77"/>
    </row>
    <row r="44" spans="1:8" ht="41.25" customHeight="1">
      <c r="A44" s="33"/>
      <c r="B44" s="37" t="s">
        <v>17</v>
      </c>
      <c r="C44" s="50">
        <f>SUM(C40:C43)</f>
        <v>2003858</v>
      </c>
      <c r="D44" s="50">
        <f>SUM(D40:D43)</f>
        <v>0</v>
      </c>
      <c r="E44" s="50">
        <f>SUM(E40:E43)</f>
        <v>0</v>
      </c>
      <c r="F44" s="50">
        <f>SUM(F40:F43)</f>
        <v>1547858</v>
      </c>
      <c r="G44" s="47">
        <f>SUM(G40:G43)</f>
        <v>1547858</v>
      </c>
      <c r="H44" s="31"/>
    </row>
    <row r="45" spans="1:8" ht="14.25" customHeight="1">
      <c r="A45" s="35"/>
      <c r="B45" s="38"/>
      <c r="C45" s="52"/>
      <c r="D45" s="52"/>
      <c r="E45" s="52"/>
      <c r="F45" s="52"/>
      <c r="G45" s="48"/>
      <c r="H45" s="32"/>
    </row>
    <row r="46" spans="1:8" ht="50.25" customHeight="1">
      <c r="A46" s="43"/>
      <c r="B46" s="102" t="s">
        <v>65</v>
      </c>
      <c r="C46" s="24"/>
      <c r="D46" s="11"/>
      <c r="E46" s="11"/>
      <c r="F46" s="11"/>
      <c r="G46" s="101">
        <v>1100000</v>
      </c>
      <c r="H46" s="12"/>
    </row>
    <row r="47" spans="1:8" ht="20.25" customHeight="1">
      <c r="A47" s="44"/>
      <c r="B47" s="39" t="s">
        <v>18</v>
      </c>
      <c r="C47" s="53">
        <f>C9+C32+C37+C44</f>
        <v>20271041.39</v>
      </c>
      <c r="D47" s="53">
        <f>D9+D32+D37+D44</f>
        <v>0</v>
      </c>
      <c r="E47" s="53">
        <f>E9+E32+E37+E44</f>
        <v>17874514</v>
      </c>
      <c r="F47" s="53">
        <f>F9+F32+F37+F44</f>
        <v>20838372</v>
      </c>
      <c r="G47" s="53">
        <f>G9+G32+G37+G44+G46</f>
        <v>22770372</v>
      </c>
      <c r="H47" s="40"/>
    </row>
    <row r="49" ht="45.75">
      <c r="B49" s="15" t="s">
        <v>63</v>
      </c>
    </row>
    <row r="51" spans="1:7" ht="12">
      <c r="A51" s="14"/>
      <c r="B51" s="13"/>
      <c r="C51" s="14"/>
      <c r="D51" s="14"/>
      <c r="E51" s="14"/>
      <c r="F51" s="14"/>
      <c r="G51" s="14"/>
    </row>
    <row r="52" spans="1:7" ht="12">
      <c r="A52" s="14"/>
      <c r="B52" s="13"/>
      <c r="C52" s="14"/>
      <c r="D52" s="14"/>
      <c r="E52" s="14"/>
      <c r="F52" s="14"/>
      <c r="G52" s="14"/>
    </row>
    <row r="53" spans="1:7" ht="12">
      <c r="A53" s="14"/>
      <c r="B53" s="13"/>
      <c r="C53" s="14"/>
      <c r="D53" s="14"/>
      <c r="E53" s="14"/>
      <c r="F53" s="14"/>
      <c r="G53" s="54" t="s">
        <v>19</v>
      </c>
    </row>
    <row r="57" ht="12">
      <c r="B57"/>
    </row>
    <row r="58" ht="12">
      <c r="B58"/>
    </row>
    <row r="59" ht="12">
      <c r="B59"/>
    </row>
    <row r="60" ht="12">
      <c r="B60"/>
    </row>
    <row r="61" spans="1:7" ht="12">
      <c r="A61" s="17"/>
      <c r="B61" s="18"/>
      <c r="C61" s="19"/>
      <c r="D61" s="19"/>
      <c r="E61" s="19"/>
      <c r="F61" s="19"/>
      <c r="G61" s="19"/>
    </row>
    <row r="62" spans="1:7" ht="12">
      <c r="A62" s="17"/>
      <c r="B62" s="20"/>
      <c r="C62" s="21"/>
      <c r="D62" s="21"/>
      <c r="E62" s="21"/>
      <c r="F62" s="21"/>
      <c r="G62" s="21"/>
    </row>
    <row r="63" spans="1:7" ht="12">
      <c r="A63" s="22"/>
      <c r="B63" s="23"/>
      <c r="C63" s="19"/>
      <c r="D63" s="19"/>
      <c r="E63" s="19"/>
      <c r="F63" s="19"/>
      <c r="G63" s="19"/>
    </row>
    <row r="64" spans="1:7" ht="12">
      <c r="A64" s="17"/>
      <c r="B64" s="20"/>
      <c r="C64" s="21"/>
      <c r="D64" s="21"/>
      <c r="E64" s="21"/>
      <c r="F64" s="21"/>
      <c r="G64" s="21"/>
    </row>
    <row r="65" spans="1:7" ht="12">
      <c r="A65" s="17"/>
      <c r="B65" s="20"/>
      <c r="C65" s="19"/>
      <c r="D65" s="19"/>
      <c r="E65" s="19"/>
      <c r="F65" s="19"/>
      <c r="G65" s="19"/>
    </row>
    <row r="66" spans="1:7" ht="12">
      <c r="A66" s="17"/>
      <c r="B66" s="20"/>
      <c r="C66" s="21"/>
      <c r="D66" s="21"/>
      <c r="E66" s="21"/>
      <c r="F66" s="21"/>
      <c r="G66" s="21"/>
    </row>
    <row r="67" spans="1:7" ht="12">
      <c r="A67" s="17"/>
      <c r="B67" s="20"/>
      <c r="C67" s="19"/>
      <c r="D67" s="19"/>
      <c r="E67" s="19"/>
      <c r="F67" s="19"/>
      <c r="G67" s="19"/>
    </row>
    <row r="68" spans="1:7" ht="12">
      <c r="A68" s="17"/>
      <c r="B68" s="20"/>
      <c r="C68" s="21"/>
      <c r="D68" s="21"/>
      <c r="E68" s="21"/>
      <c r="F68" s="21"/>
      <c r="G68" s="21"/>
    </row>
    <row r="69" spans="1:7" ht="12">
      <c r="A69" s="17"/>
      <c r="B69" s="20"/>
      <c r="C69" s="19"/>
      <c r="D69" s="19"/>
      <c r="E69" s="19"/>
      <c r="F69" s="19"/>
      <c r="G69" s="19"/>
    </row>
    <row r="70" spans="1:7" ht="12">
      <c r="A70" s="17"/>
      <c r="B70" s="20"/>
      <c r="C70" s="21"/>
      <c r="D70" s="21"/>
      <c r="E70" s="21"/>
      <c r="F70" s="21"/>
      <c r="G70" s="21"/>
    </row>
  </sheetData>
  <sheetProtection/>
  <mergeCells count="6">
    <mergeCell ref="H3:H4"/>
    <mergeCell ref="A3:A4"/>
    <mergeCell ref="B3:B4"/>
    <mergeCell ref="C3:C4"/>
    <mergeCell ref="G3:G4"/>
    <mergeCell ref="A1:H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</cp:lastModifiedBy>
  <cp:lastPrinted>2009-02-04T11:02:51Z</cp:lastPrinted>
  <dcterms:created xsi:type="dcterms:W3CDTF">2008-05-21T09:27:15Z</dcterms:created>
  <dcterms:modified xsi:type="dcterms:W3CDTF">2009-02-04T11:02:53Z</dcterms:modified>
  <cp:category/>
  <cp:version/>
  <cp:contentType/>
  <cp:contentStatus/>
</cp:coreProperties>
</file>